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91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1B2D\"/>
    </mc:Choice>
  </mc:AlternateContent>
  <xr:revisionPtr revIDLastSave="0" documentId="8_{355E8415-791C-4642-8353-DFC89343AA86}" xr6:coauthVersionLast="45" xr6:coauthVersionMax="45" xr10:uidLastSave="{00000000-0000-0000-0000-000000000000}"/>
  <bookViews>
    <workbookView xWindow="-120" yWindow="-120" windowWidth="15600" windowHeight="11760"/>
  </bookViews>
  <sheets>
    <sheet name="Variances" sheetId="1" r:id="rId1"/>
    <sheet name="Reserves" sheetId="2" r:id="rId2"/>
  </sheets>
  <definedNames>
    <definedName name="_xlnm.Print_Area" localSheetId="0">Variances!$A$1:$N$34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2" l="1"/>
  <c r="F18" i="2"/>
  <c r="E17" i="2"/>
  <c r="G30" i="1"/>
  <c r="G28" i="1"/>
  <c r="G21" i="1"/>
  <c r="G19" i="1"/>
  <c r="G17" i="1"/>
  <c r="G15" i="1"/>
  <c r="G13" i="1"/>
  <c r="I15" i="1"/>
  <c r="J15" i="1"/>
  <c r="I17" i="1"/>
  <c r="J17" i="1"/>
  <c r="I19" i="1"/>
  <c r="J19" i="1"/>
  <c r="I21" i="1"/>
  <c r="J21" i="1"/>
  <c r="I28" i="1"/>
  <c r="J28" i="1"/>
  <c r="J13" i="1"/>
  <c r="I13" i="1"/>
  <c r="J30" i="1"/>
  <c r="I30" i="1"/>
  <c r="H30" i="1"/>
  <c r="L30" i="1"/>
  <c r="M30" i="1"/>
  <c r="H28" i="1"/>
  <c r="L28" i="1"/>
  <c r="M28" i="1"/>
  <c r="F23" i="1"/>
  <c r="M24" i="1"/>
  <c r="D23" i="1"/>
  <c r="M11" i="1"/>
  <c r="H21" i="1"/>
  <c r="K21" i="1"/>
  <c r="H19" i="1"/>
  <c r="K19" i="1"/>
  <c r="H17" i="1"/>
  <c r="L17" i="1"/>
  <c r="H15" i="1"/>
  <c r="K15" i="1"/>
  <c r="L15" i="1"/>
  <c r="H13" i="1"/>
  <c r="L13" i="1"/>
  <c r="M13" i="1"/>
  <c r="K30" i="1"/>
  <c r="K13" i="1"/>
  <c r="L19" i="1"/>
  <c r="M19" i="1"/>
  <c r="K17" i="1"/>
  <c r="L24" i="1"/>
  <c r="L21" i="1"/>
  <c r="K28" i="1"/>
</calcChain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<sst xmlns="http://schemas.openxmlformats.org/spreadsheetml/2006/main" count="50" uniqueCount="43">
  <si>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</si>
  <si>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</si>
  <si>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</si>
  <si>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</si>
  <si>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</si>
  <si>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</si>
  <si>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</si>
  <si>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</si>
  <si>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</si>
  <si>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</si>
  <si>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</si>
  <si>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</si>
  <si>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</si>
  <si>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</si>
  <si>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</si>
  <si>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</si>
  <si>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</si>
  <si>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</si>
  <si>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</si>
  <si>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</si>
  <si>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</si>
  <si>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</si>
  <si>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</si>
  <si>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</si>
  <si>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</si>
  <si>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</si>
  <si>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</si>
  <si>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</si>
  <si>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</si>
  <si>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</si>
  <si>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</si>
  <si>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</si>
  <si>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</si>
  <si>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</si>
  <si>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/>
        <sz val="11"/>
        <color indexed="8"/>
        <rFont val="Arial"/>
        <family val="2"/>
      </rPr>
      <t>(must include narrative and supporting figures)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</si>
  <si>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a breakdown of approved reserves on the next tab if the total reserves (Box 7) figure is more than twice the annual precept/rates &amp; levies value (Box 2).
</t>
    </r>
  </si>
  <si>
    <t>(Please complete the highlighted boxes.)</t>
  </si>
  <si>
    <r>
      <t xml:space="preserve">Insert figures from Section 2 of the AGAR in all </t>
    </r>
    <r>
      <rPr>
        <b/>
        <u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</si>
  <si>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t>2018/19</t>
  </si>
  <si>
    <t>2019/20</t>
  </si>
  <si>
    <t xml:space="preserve">VAT +£1,000 DEFIB DONATIONS +£1,000 TRAINING £85.00 MUG SALES +£150.00 GRANTS +£152 </t>
  </si>
  <si>
    <t>New Clerk March 2019 - Increase in Salary</t>
  </si>
  <si>
    <t>£2040 Grant to Village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</si>
</sst>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&quot;£&quot;#,##0;[Red]\-&quot;£&quot;#,##0"/>
  </numFmts>
  <fonts count="18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/>
    <xf numFmtId="3" fontId="3" fillId="2" borderId="1" xfId="0" applyNumberFormat="1" applyFont="1" applyFill="1" applyBorder="1" applyAlignment="1" applyProtection="1">
      <alignment horizontal="center"/>
      <protection locked="0"/>
    </xf>
    <xf numFmtId="0" fontId="11" fillId="0" borderId="0" xfId="0" applyFont="1"/>
    <xf numFmtId="0" fontId="11" fillId="0" borderId="0" xfId="0" applyFont="1" applyAlignment="1">
      <alignment horizontal="center"/>
    </xf>
    <xf numFmtId="3" fontId="11" fillId="0" borderId="0" xfId="0" applyNumberFormat="1" applyFont="1"/>
    <xf numFmtId="10" fontId="11" fillId="0" borderId="0" xfId="0" applyNumberFormat="1" applyFont="1"/>
    <xf numFmtId="0" fontId="11" fillId="0" borderId="0" xfId="0" applyFont="1" applyAlignment="1">
      <alignment vertical="center"/>
    </xf>
    <xf numFmtId="3" fontId="3" fillId="3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vertical="top"/>
    </xf>
    <xf numFmtId="0" fontId="11" fillId="4" borderId="2" xfId="0" applyFont="1" applyFill="1" applyBorder="1" applyAlignment="1">
      <alignment wrapText="1"/>
    </xf>
    <xf numFmtId="0" fontId="12" fillId="0" borderId="0" xfId="0" applyFont="1"/>
    <xf numFmtId="0" fontId="11" fillId="0" borderId="0" xfId="0" applyFont="1" applyAlignment="1">
      <alignment wrapText="1"/>
    </xf>
    <xf numFmtId="0" fontId="11" fillId="0" borderId="2" xfId="0" applyFont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11" fillId="5" borderId="2" xfId="0" applyFont="1" applyFill="1" applyBorder="1" applyAlignment="1">
      <alignment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/>
    <xf numFmtId="3" fontId="3" fillId="0" borderId="0" xfId="0" applyNumberFormat="1" applyFont="1" applyFill="1" applyBorder="1" applyAlignment="1" applyProtection="1">
      <alignment horizontal="center"/>
      <protection locked="0"/>
    </xf>
    <xf numFmtId="10" fontId="11" fillId="0" borderId="0" xfId="0" applyNumberFormat="1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3" fillId="6" borderId="2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horizontal="left" vertical="top" wrapText="1"/>
    </xf>
    <xf numFmtId="0" fontId="13" fillId="0" borderId="0" xfId="0" applyFont="1"/>
    <xf numFmtId="0" fontId="11" fillId="0" borderId="0" xfId="0" applyFont="1" applyFill="1" applyAlignment="1">
      <alignment wrapText="1"/>
    </xf>
    <xf numFmtId="0" fontId="14" fillId="0" borderId="0" xfId="0" applyFont="1"/>
    <xf numFmtId="0" fontId="15" fillId="0" borderId="0" xfId="0" applyFont="1" applyAlignment="1">
      <alignment horizontal="left" vertical="center" indent="2"/>
    </xf>
    <xf numFmtId="0" fontId="10" fillId="0" borderId="0" xfId="0" applyFont="1"/>
    <xf numFmtId="0" fontId="16" fillId="0" borderId="0" xfId="0" applyFont="1"/>
    <xf numFmtId="0" fontId="0" fillId="0" borderId="3" xfId="0" applyBorder="1"/>
    <xf numFmtId="0" fontId="0" fillId="7" borderId="0" xfId="0" applyFill="1"/>
    <xf numFmtId="0" fontId="10" fillId="0" borderId="4" xfId="0" applyFont="1" applyBorder="1"/>
    <xf numFmtId="0" fontId="11" fillId="8" borderId="0" xfId="0" applyFont="1" applyFill="1"/>
    <xf numFmtId="3" fontId="3" fillId="8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2" xfId="0" applyFont="1" applyBorder="1" applyAlignment="1">
      <alignment wrapText="1"/>
    </xf>
    <xf numFmtId="0" fontId="0" fillId="0" borderId="0" xfId="0" applyFont="1"/>
    <xf numFmtId="165" fontId="11" fillId="4" borderId="2" xfId="0" applyNumberFormat="1" applyFont="1" applyFill="1" applyBorder="1" applyAlignment="1">
      <alignment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5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6"/>
  <sheetViews>
    <sheetView tabSelected="1" topLeftCell="A20" workbookViewId="0">
      <selection activeCell="F28" sqref="F28"/>
    </sheetView>
  </sheetViews>
  <sheetFormatPr defaultRowHeight="14.25" x14ac:dyDescent="0.2"/>
  <cols>
    <col min="1" max="1" width="10.85546875" style="3" customWidth="1"/>
    <col min="2" max="2" width="9.140625" style="3"/>
    <col min="3" max="3" width="32.5703125" style="3" customWidth="1"/>
    <col min="4" max="4" width="9.140625" style="3"/>
    <col min="5" max="5" width="3.28515625" style="3" customWidth="1"/>
    <col min="6" max="6" width="9.140625" style="3"/>
    <col min="7" max="7" width="10.140625" style="3" customWidth="1"/>
    <col min="8" max="8" width="9.5703125" style="3" customWidth="1"/>
    <col min="9" max="11" width="9.140625" style="3" hidden="1" customWidth="1"/>
    <col min="12" max="12" width="13.28515625" style="3" customWidth="1"/>
    <col min="13" max="13" width="50.42578125" style="12" bestFit="1" customWidth="1"/>
    <col min="14" max="14" width="86" style="3" bestFit="1" customWidth="1"/>
    <col min="15" max="22" width="9.140625" style="17"/>
    <col min="23" max="16384" width="9.140625" style="3"/>
  </cols>
  <sheetData>
    <row r="1" spans="1:14" ht="18" x14ac:dyDescent="0.2">
      <c r="A1" s="46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9"/>
    </row>
    <row r="2" spans="1:14" ht="15.75" x14ac:dyDescent="0.2">
      <c r="A2" s="29" t="s">
        <v>17</v>
      </c>
      <c r="B2" s="24"/>
      <c r="C2" s="37"/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4" ht="14.25" customHeight="1" x14ac:dyDescent="0.2">
      <c r="A3" s="29" t="s">
        <v>18</v>
      </c>
      <c r="C3" s="36"/>
      <c r="L3" s="9"/>
    </row>
    <row r="4" spans="1:14" x14ac:dyDescent="0.2">
      <c r="A4" s="1" t="s">
        <v>37</v>
      </c>
    </row>
    <row r="5" spans="1:14" ht="83.25" customHeight="1" x14ac:dyDescent="0.2">
      <c r="A5" s="43" t="s">
        <v>35</v>
      </c>
      <c r="B5" s="44"/>
      <c r="C5" s="44"/>
      <c r="D5" s="44"/>
      <c r="E5" s="44"/>
      <c r="F5" s="44"/>
      <c r="G5" s="44"/>
      <c r="H5" s="44"/>
      <c r="M5" s="25"/>
    </row>
    <row r="6" spans="1:14" x14ac:dyDescent="0.2">
      <c r="A6" s="30"/>
    </row>
    <row r="7" spans="1:14" ht="15" x14ac:dyDescent="0.25">
      <c r="A7" s="30"/>
      <c r="D7" s="4"/>
      <c r="F7" s="4"/>
      <c r="N7" s="27"/>
    </row>
    <row r="8" spans="1:14" ht="44.25" x14ac:dyDescent="0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1:14" ht="15" x14ac:dyDescent="0.2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1:14" ht="15" thickBot="1" x14ac:dyDescent="0.25">
      <c r="D10" s="4"/>
      <c r="E10" s="4"/>
      <c r="N10" s="23"/>
    </row>
    <row r="11" spans="1:14" ht="44.25" customHeight="1" thickBot="1" x14ac:dyDescent="0.25">
      <c r="A11" s="48" t="s">
        <v>2</v>
      </c>
      <c r="B11" s="48"/>
      <c r="C11" s="48"/>
      <c r="D11" s="8">
        <v>2804</v>
      </c>
      <c r="F11" s="8">
        <v>8489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1:14" ht="15" thickBot="1" x14ac:dyDescent="0.25">
      <c r="D12" s="5"/>
      <c r="F12" s="5"/>
      <c r="N12" s="23"/>
    </row>
    <row r="13" spans="1:14" ht="31.5" customHeight="1" thickBot="1" x14ac:dyDescent="0.25">
      <c r="A13" s="49" t="s">
        <v>20</v>
      </c>
      <c r="B13" s="50"/>
      <c r="C13" s="51"/>
      <c r="D13" s="8">
        <v>4955</v>
      </c>
      <c r="F13" s="8">
        <v>5300</v>
      </c>
      <c r="G13" s="5">
        <f>F13-D13</f>
        <v>345</v>
      </c>
      <c r="H13" s="6">
        <f>IF((D13&gt;F13),(D13-F13)/D13,IF(D13&lt;F13,-(D13-F13)/D13,IF(D13=F13,0)))</f>
        <v>6.962663975782038E-2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IF(H13&lt;15%, "NO","YES")</f>
        <v>NO</v>
      </c>
      <c r="M13" s="10" t="str">
        <f>IF((L13="YES")*AND(I13+J13&lt;1),"Explanation not required, difference less than £200"," ")</f>
        <v xml:space="preserve"> </v>
      </c>
      <c r="N13" s="13"/>
    </row>
    <row r="14" spans="1:14" ht="15" thickBot="1" x14ac:dyDescent="0.25">
      <c r="D14" s="5"/>
      <c r="F14" s="5"/>
      <c r="G14" s="5"/>
      <c r="H14" s="6"/>
      <c r="K14" s="4"/>
      <c r="L14" s="4"/>
      <c r="N14" s="23"/>
    </row>
    <row r="15" spans="1:14" ht="36" customHeight="1" thickBot="1" x14ac:dyDescent="0.25">
      <c r="A15" s="45" t="s">
        <v>3</v>
      </c>
      <c r="B15" s="45"/>
      <c r="C15" s="45"/>
      <c r="D15" s="8">
        <v>4812</v>
      </c>
      <c r="F15" s="8">
        <v>2361</v>
      </c>
      <c r="G15" s="5">
        <f>F15-D15</f>
        <v>-2451</v>
      </c>
      <c r="H15" s="6">
        <f>IF((D15&gt;F15),(D15-F15)/D15,IF(D15&lt;F15,-(D15-F15)/D15,IF(D15=F15,0)))</f>
        <v>0.50935162094763087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IF(H15&lt;15%, "NO","YES")</f>
        <v>YES</v>
      </c>
      <c r="M15" s="10" t="s">
        <v>40</v>
      </c>
      <c r="N15" s="13"/>
    </row>
    <row r="16" spans="1:14" ht="15" thickBot="1" x14ac:dyDescent="0.25">
      <c r="D16" s="5"/>
      <c r="F16" s="5"/>
      <c r="G16" s="5"/>
      <c r="H16" s="6"/>
      <c r="K16" s="4"/>
      <c r="L16" s="4"/>
      <c r="N16" s="23"/>
    </row>
    <row r="17" spans="1:14" ht="20.100000000000001" customHeight="1" thickBot="1" x14ac:dyDescent="0.25">
      <c r="A17" s="45" t="s">
        <v>4</v>
      </c>
      <c r="B17" s="45"/>
      <c r="C17" s="45"/>
      <c r="D17" s="8">
        <v>890</v>
      </c>
      <c r="F17" s="8">
        <v>1500</v>
      </c>
      <c r="G17" s="5">
        <f>F17-D17</f>
        <v>610</v>
      </c>
      <c r="H17" s="6">
        <f>IF((D17&gt;F17),(D17-F17)/D17,IF(D17&lt;F17,-(D17-F17)/D17,IF(D17=F17,0)))</f>
        <v>0.6853932584269663</v>
      </c>
      <c r="I17" s="3">
        <f>IF(D17-F17&lt;200,0,IF(D17-F17&gt;200,1,IF(D17-F17=200,1)))</f>
        <v>0</v>
      </c>
      <c r="J17" s="3">
        <f>IF(F17-D17&lt;200,0,IF(F17-D17&gt;200,1,IF(F17-D17=200,1)))</f>
        <v>1</v>
      </c>
      <c r="K17" s="4">
        <f>IF(H17&lt;0.15,0,IF(H17&gt;0.15,1,IF(H17=0.15,1)))</f>
        <v>1</v>
      </c>
      <c r="L17" s="4" t="str">
        <f>IF(H17&lt;15%, "NO","YES")</f>
        <v>YES</v>
      </c>
      <c r="M17" s="10" t="s">
        <v>41</v>
      </c>
      <c r="N17" s="13"/>
    </row>
    <row r="18" spans="1:14" ht="15" thickBot="1" x14ac:dyDescent="0.25">
      <c r="D18" s="5"/>
      <c r="F18" s="5"/>
      <c r="G18" s="5"/>
      <c r="H18" s="6"/>
      <c r="K18" s="4"/>
      <c r="L18" s="4"/>
      <c r="N18" s="23"/>
    </row>
    <row r="19" spans="1:14" ht="20.100000000000001" customHeight="1" thickBot="1" x14ac:dyDescent="0.25">
      <c r="A19" s="45" t="s">
        <v>7</v>
      </c>
      <c r="B19" s="45"/>
      <c r="C19" s="45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IF(H19&lt;15%, "NO","YES")</f>
        <v>NO</v>
      </c>
      <c r="M19" s="10" t="str">
        <f>IF((L19="YES")*AND(I19+J19&lt;1),"Explanation not required, difference less than £200"," ")</f>
        <v xml:space="preserve"> </v>
      </c>
      <c r="N19" s="13"/>
    </row>
    <row r="20" spans="1:14" ht="15" thickBot="1" x14ac:dyDescent="0.25">
      <c r="D20" s="5"/>
      <c r="F20" s="5"/>
      <c r="G20" s="5"/>
      <c r="H20" s="6"/>
      <c r="K20" s="4"/>
      <c r="L20" s="4"/>
      <c r="N20" s="23"/>
    </row>
    <row r="21" spans="1:14" ht="20.100000000000001" customHeight="1" thickBot="1" x14ac:dyDescent="0.25">
      <c r="A21" s="45" t="s">
        <v>21</v>
      </c>
      <c r="B21" s="45"/>
      <c r="C21" s="45"/>
      <c r="D21" s="8">
        <v>3192</v>
      </c>
      <c r="F21" s="8">
        <v>4998</v>
      </c>
      <c r="G21" s="5">
        <f>F21-D21</f>
        <v>1806</v>
      </c>
      <c r="H21" s="6">
        <f>IF((D21&gt;F21),(D21-F21)/D21,IF(D21&lt;F21,-(D21-F21)/D21,IF(D21=F21,0)))</f>
        <v>0.56578947368421051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IF(H21&lt;15%, "NO","YES")</f>
        <v>YES</v>
      </c>
      <c r="M21" s="42" t="s">
        <v>42</v>
      </c>
      <c r="N21" s="13"/>
    </row>
    <row r="22" spans="1:14" ht="15" thickBot="1" x14ac:dyDescent="0.25">
      <c r="D22" s="5"/>
      <c r="F22" s="5"/>
      <c r="G22" s="5"/>
      <c r="H22" s="6"/>
      <c r="K22" s="4"/>
      <c r="L22" s="4"/>
      <c r="N22" s="23"/>
    </row>
    <row r="23" spans="1:14" ht="20.100000000000001" customHeight="1" thickBot="1" x14ac:dyDescent="0.25">
      <c r="A23" s="7" t="s">
        <v>5</v>
      </c>
      <c r="D23" s="2">
        <f>D11+D13+D15-D17-D19-D21</f>
        <v>8489</v>
      </c>
      <c r="F23" s="2">
        <f>F11+F13+F15-F17-F19-F21</f>
        <v>9652</v>
      </c>
      <c r="G23" s="5"/>
      <c r="H23" s="6"/>
      <c r="K23" s="4"/>
      <c r="L23" s="4"/>
      <c r="M23" s="14" t="s">
        <v>12</v>
      </c>
      <c r="N23" s="23"/>
    </row>
    <row r="24" spans="1:14" s="17" customFormat="1" ht="15" x14ac:dyDescent="0.2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 xml:space="preserve"> </v>
      </c>
      <c r="N24" s="28"/>
    </row>
    <row r="25" spans="1:14" ht="15" thickBot="1" x14ac:dyDescent="0.25">
      <c r="D25" s="5"/>
      <c r="F25" s="5"/>
      <c r="G25" s="5"/>
      <c r="H25" s="6"/>
      <c r="K25" s="4"/>
      <c r="L25" s="4"/>
      <c r="N25" s="23"/>
    </row>
    <row r="26" spans="1:14" ht="20.100000000000001" customHeight="1" thickBot="1" x14ac:dyDescent="0.25">
      <c r="A26" s="45" t="s">
        <v>9</v>
      </c>
      <c r="B26" s="45"/>
      <c r="C26" s="45"/>
      <c r="D26" s="8">
        <v>8488</v>
      </c>
      <c r="F26" s="8">
        <v>9652</v>
      </c>
      <c r="G26" s="5"/>
      <c r="H26" s="6"/>
      <c r="K26" s="4"/>
      <c r="L26" s="4"/>
      <c r="M26" s="15" t="s">
        <v>12</v>
      </c>
      <c r="N26" s="23"/>
    </row>
    <row r="27" spans="1:14" ht="15" thickBot="1" x14ac:dyDescent="0.25">
      <c r="D27" s="5"/>
      <c r="F27" s="5"/>
      <c r="G27" s="5"/>
      <c r="H27" s="6"/>
      <c r="K27" s="4"/>
      <c r="L27" s="4"/>
      <c r="N27" s="23"/>
    </row>
    <row r="28" spans="1:14" ht="20.100000000000001" customHeight="1" thickBot="1" x14ac:dyDescent="0.25">
      <c r="A28" s="45" t="s">
        <v>8</v>
      </c>
      <c r="B28" s="45"/>
      <c r="C28" s="45"/>
      <c r="D28" s="8">
        <v>1306</v>
      </c>
      <c r="F28" s="8"/>
      <c r="G28" s="5">
        <f>F28-D28</f>
        <v>-1306</v>
      </c>
      <c r="H28" s="6">
        <f>IF((D28&gt;F28),(D28-F28)/D28,IF(D28&lt;F28,-(D28-F28)/D28,IF(D28=F28,0)))</f>
        <v>1</v>
      </c>
      <c r="I28" s="3">
        <f>IF(D28-F28&lt;200,0,IF(D28-F28&gt;200,1,IF(D28-F28=200,1)))</f>
        <v>1</v>
      </c>
      <c r="J28" s="3">
        <f>IF(F28-D28&lt;200,0,IF(F28-D28&gt;200,1,IF(F28-D28=200,1)))</f>
        <v>0</v>
      </c>
      <c r="K28" s="4">
        <f>IF(H28&lt;0.15,0,IF(H28&gt;0.15,1,IF(H28=0.15,1)))</f>
        <v>1</v>
      </c>
      <c r="L28" s="4" t="str">
        <f>IF(H28&lt;15%, "NO","YES")</f>
        <v>YES</v>
      </c>
      <c r="M28" s="10" t="str">
        <f>IF((L28="YES")*AND(I28+J28&lt;1),"Explanation not required, difference less than £200"," ")</f>
        <v xml:space="preserve"> </v>
      </c>
      <c r="N28" s="13"/>
    </row>
    <row r="29" spans="1:14" ht="15" thickBot="1" x14ac:dyDescent="0.25">
      <c r="D29" s="5"/>
      <c r="F29" s="5"/>
      <c r="G29" s="5"/>
      <c r="H29" s="6"/>
      <c r="K29" s="4"/>
      <c r="L29" s="4"/>
      <c r="N29" s="23"/>
    </row>
    <row r="30" spans="1:14" ht="20.100000000000001" customHeight="1" thickBot="1" x14ac:dyDescent="0.25">
      <c r="A30" s="45" t="s">
        <v>6</v>
      </c>
      <c r="B30" s="45"/>
      <c r="C30" s="45"/>
      <c r="D30" s="8"/>
      <c r="F30" s="8"/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IF(H30&lt;15%, "NO","YES")</f>
        <v>NO</v>
      </c>
      <c r="M30" s="10" t="str">
        <f>IF((L30="YES")*AND(I30+J30&lt;1),"Explanation not required, difference less than £200"," ")</f>
        <v xml:space="preserve"> </v>
      </c>
      <c r="N30" s="13"/>
    </row>
    <row r="31" spans="1:14" x14ac:dyDescent="0.2">
      <c r="H31" s="6"/>
      <c r="K31" s="4"/>
      <c r="L31" s="4"/>
      <c r="N31" s="23"/>
    </row>
    <row r="32" spans="1:14" ht="15" x14ac:dyDescent="0.25">
      <c r="C32" s="11" t="s">
        <v>11</v>
      </c>
    </row>
    <row r="33" spans="3:22" ht="15" customHeight="1" x14ac:dyDescent="0.2">
      <c r="O33" s="26"/>
      <c r="P33" s="26"/>
      <c r="Q33" s="26"/>
      <c r="R33" s="26"/>
      <c r="S33" s="26"/>
      <c r="T33" s="26"/>
      <c r="U33" s="26"/>
      <c r="V33" s="26"/>
    </row>
    <row r="34" spans="3:22" ht="15" x14ac:dyDescent="0.2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spans="3:22" ht="15" x14ac:dyDescent="0.25">
      <c r="C36" s="11" t="s">
        <v>19</v>
      </c>
    </row>
  </sheetData>
  <mergeCells count="11">
    <mergeCell ref="A30:C30"/>
    <mergeCell ref="A11:C11"/>
    <mergeCell ref="A13:C13"/>
    <mergeCell ref="A15:C15"/>
    <mergeCell ref="A17:C17"/>
    <mergeCell ref="A5:H5"/>
    <mergeCell ref="A19:C19"/>
    <mergeCell ref="A21:C21"/>
    <mergeCell ref="A1:K1"/>
    <mergeCell ref="A26:C26"/>
    <mergeCell ref="A28:C2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H7" sqref="H7"/>
    </sheetView>
  </sheetViews>
  <sheetFormatPr defaultRowHeight="15" x14ac:dyDescent="0.25"/>
  <sheetData>
    <row r="1" spans="1:6" ht="15.75" customHeight="1" x14ac:dyDescent="0.3">
      <c r="A1" s="32" t="s">
        <v>22</v>
      </c>
    </row>
    <row r="2" spans="1:6" ht="15.75" customHeight="1" x14ac:dyDescent="0.25">
      <c r="A2" s="41" t="s">
        <v>36</v>
      </c>
    </row>
    <row r="3" spans="1:6" x14ac:dyDescent="0.25">
      <c r="A3" t="s">
        <v>23</v>
      </c>
    </row>
    <row r="5" spans="1:6" x14ac:dyDescent="0.25">
      <c r="D5" s="31" t="s">
        <v>1</v>
      </c>
      <c r="E5" s="31" t="s">
        <v>1</v>
      </c>
      <c r="F5" s="31" t="s">
        <v>1</v>
      </c>
    </row>
    <row r="6" spans="1:6" x14ac:dyDescent="0.25">
      <c r="A6" s="31" t="s">
        <v>24</v>
      </c>
    </row>
    <row r="7" spans="1:6" x14ac:dyDescent="0.25">
      <c r="B7" s="34" t="s">
        <v>27</v>
      </c>
      <c r="D7" s="34"/>
    </row>
    <row r="8" spans="1:6" ht="15" customHeight="1" x14ac:dyDescent="0.25">
      <c r="B8" s="34" t="s">
        <v>28</v>
      </c>
      <c r="D8" s="34"/>
    </row>
    <row r="9" spans="1:6" x14ac:dyDescent="0.25">
      <c r="B9" s="34" t="s">
        <v>29</v>
      </c>
      <c r="D9" s="34"/>
    </row>
    <row r="10" spans="1:6" x14ac:dyDescent="0.25">
      <c r="B10" s="34" t="s">
        <v>30</v>
      </c>
      <c r="D10" s="34"/>
    </row>
    <row r="11" spans="1:6" x14ac:dyDescent="0.25">
      <c r="B11" s="34" t="s">
        <v>31</v>
      </c>
      <c r="D11" s="34"/>
    </row>
    <row r="12" spans="1:6" x14ac:dyDescent="0.25">
      <c r="B12" s="34" t="s">
        <v>32</v>
      </c>
      <c r="D12" s="34"/>
    </row>
    <row r="13" spans="1:6" x14ac:dyDescent="0.25">
      <c r="B13" s="34" t="s">
        <v>33</v>
      </c>
      <c r="D13" s="34"/>
    </row>
    <row r="14" spans="1:6" x14ac:dyDescent="0.25">
      <c r="E14" s="33">
        <f>SUM(D7:D13)</f>
        <v>0</v>
      </c>
    </row>
    <row r="16" spans="1:6" x14ac:dyDescent="0.25">
      <c r="A16" s="31" t="s">
        <v>25</v>
      </c>
      <c r="D16" s="34"/>
    </row>
    <row r="17" spans="1:6" x14ac:dyDescent="0.25">
      <c r="E17" s="33">
        <f>D16</f>
        <v>0</v>
      </c>
    </row>
    <row r="18" spans="1:6" ht="15.75" thickBot="1" x14ac:dyDescent="0.3">
      <c r="A18" s="31" t="s">
        <v>26</v>
      </c>
      <c r="F18" s="35">
        <f>E14+E17</f>
        <v>0</v>
      </c>
    </row>
    <row r="19" spans="1:6" ht="15.75" thickTop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Variances</vt:lpstr>
      <vt:lpstr>Reserves</vt:lpstr>
      <vt:lpstr>Variances!Print_Area</vt:lpstr>
    </vt:vector>
  </TitlesOfParts>
  <Company>Littlejohn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jsheridan</dc:creator>
  <cp:lastModifiedBy>X</cp:lastModifiedBy>
  <cp:lastPrinted>2020-05-28T11:21:35Z</cp:lastPrinted>
  <dcterms:created xsi:type="dcterms:W3CDTF">2012-07-11T10:01:28Z</dcterms:created>
  <dcterms:modified xsi:type="dcterms:W3CDTF">2020-05-31T17:48:21Z</dcterms:modified>
</cp:coreProperties>
</file>